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75" windowHeight="945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<sst xmlns="http://schemas.openxmlformats.org/spreadsheetml/2006/main" count="129" uniqueCount="125">
  <si>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</si>
  <si>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</si>
  <si>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</si>
  <si>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</si>
  <si>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</si>
  <si>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</si>
  <si>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</si>
  <si>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</si>
  <si>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</si>
  <si>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</si>
  <si>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</si>
  <si>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</si>
  <si>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</si>
  <si>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</si>
  <si>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</si>
  <si>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</si>
  <si>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</si>
  <si>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</si>
  <si>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</si>
  <si>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</si>
  <si>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</si>
  <si>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</si>
  <si>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</si>
  <si>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</si>
  <si>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</si>
  <si>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</si>
  <si>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</si>
  <si>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</si>
  <si>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</si>
  <si>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</si>
  <si>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</si>
  <si>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</si>
  <si>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</si>
  <si>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</si>
  <si>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</si>
  <si>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</si>
  <si>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</si>
  <si>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</si>
  <si>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</si>
  <si>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</si>
  <si>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</si>
  <si>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</si>
  <si>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</si>
  <si>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</si>
  <si>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</si>
  <si>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</si>
  <si>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</si>
  <si>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</si>
  <si>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</si>
  <si>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</si>
  <si>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</si>
  <si>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</si>
  <si>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</si>
  <si>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</si>
  <si>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</si>
  <si>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</si>
  <si>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</si>
  <si>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</si>
  <si>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</si>
  <si>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</si>
  <si>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</si>
  <si>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</si>
  <si>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</si>
  <si>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</si>
  <si>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</si>
  <si>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</si>
  <si>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</si>
  <si>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</si>
  <si>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</si>
  <si>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</si>
  <si>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</si>
  <si>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</si>
  <si>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</si>
  <si>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</si>
  <si>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</si>
  <si>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</si>
  <si>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</si>
  <si>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</si>
  <si>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</si>
  <si>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</si>
  <si>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</si>
  <si>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</si>
  <si>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</si>
  <si>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</si>
  <si>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</si>
  <si>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</si>
  <si>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</si>
  <si>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</si>
  <si>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</si>
  <si>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</si>
  <si>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</si>
  <si>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</si>
  <si>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</si>
  <si>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</si>
  <si>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</si>
  <si>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</si>
  <si>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</si>
  <si>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</si>
  <si>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</si>
  <si>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</si>
  <si>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</si>
  <si>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</si>
  <si>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</si>
  <si>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</si>
  <si>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</si>
  <si>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</si>
  <si>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</si>
  <si>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</si>
  <si>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</si>
  <si>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</si>
  <si>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</si>
  <si>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</si>
  <si>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</si>
  <si>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</si>
  <si>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</si>
  <si>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</si>
  <si>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</si>
  <si>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</si>
  <si>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1 09 00000</t>
  </si>
  <si>
    <t>Задолженность по отмененным налогам и сборам</t>
  </si>
  <si>
    <t>Охрана семьи и детства</t>
  </si>
  <si>
    <t>по доходам по состоянию на  01 июня 2020 года.</t>
  </si>
  <si>
    <t xml:space="preserve">2 02 40000 </t>
  </si>
  <si>
    <t>Иные межбюджетные трансферты</t>
  </si>
  <si>
    <t>по состоянию на  01 июня 2020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</si>
</sst>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19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6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85" fontId="4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88" fontId="1" fillId="0" borderId="26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88" fontId="1" fillId="0" borderId="10" xfId="0" applyNumberFormat="1" applyFont="1" applyFill="1" applyBorder="1" applyAlignment="1">
      <alignment horizontal="center" vertical="justify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7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7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22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8" fontId="4" fillId="0" borderId="2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88" fontId="4" fillId="0" borderId="15" xfId="0" applyNumberFormat="1" applyFont="1" applyBorder="1" applyAlignment="1">
      <alignment horizontal="center" vertical="justify" wrapText="1"/>
    </xf>
    <xf numFmtId="188" fontId="1" fillId="0" borderId="13" xfId="0" applyNumberFormat="1" applyFont="1" applyFill="1" applyBorder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justify"/>
    </xf>
    <xf numFmtId="188" fontId="1" fillId="33" borderId="10" xfId="0" applyNumberFormat="1" applyFont="1" applyFill="1" applyBorder="1" applyAlignment="1">
      <alignment horizontal="center" vertical="justify"/>
    </xf>
    <xf numFmtId="188" fontId="1" fillId="0" borderId="17" xfId="0" applyNumberFormat="1" applyFont="1" applyFill="1" applyBorder="1" applyAlignment="1">
      <alignment horizontal="center" vertical="justify"/>
    </xf>
    <xf numFmtId="188" fontId="4" fillId="0" borderId="15" xfId="0" applyNumberFormat="1" applyFont="1" applyFill="1" applyBorder="1" applyAlignment="1">
      <alignment horizontal="center" vertical="justify"/>
    </xf>
    <xf numFmtId="188" fontId="3" fillId="0" borderId="13" xfId="0" applyNumberFormat="1" applyFont="1" applyFill="1" applyBorder="1" applyAlignment="1">
      <alignment horizontal="center" vertical="justify"/>
    </xf>
    <xf numFmtId="188" fontId="1" fillId="33" borderId="17" xfId="0" applyNumberFormat="1" applyFont="1" applyFill="1" applyBorder="1" applyAlignment="1">
      <alignment horizontal="center" vertical="justify"/>
    </xf>
    <xf numFmtId="180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85" fontId="1" fillId="0" borderId="3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185" fontId="4" fillId="0" borderId="24" xfId="0" applyNumberFormat="1" applyFont="1" applyFill="1" applyBorder="1" applyAlignment="1">
      <alignment horizontal="center"/>
    </xf>
    <xf numFmtId="185" fontId="1" fillId="0" borderId="31" xfId="0" applyNumberFormat="1" applyFont="1" applyFill="1" applyBorder="1" applyAlignment="1">
      <alignment horizontal="center"/>
    </xf>
    <xf numFmtId="185" fontId="1" fillId="0" borderId="32" xfId="0" applyNumberFormat="1" applyFont="1" applyFill="1" applyBorder="1" applyAlignment="1">
      <alignment horizontal="center"/>
    </xf>
    <xf numFmtId="185" fontId="1" fillId="0" borderId="33" xfId="0" applyNumberFormat="1" applyFont="1" applyFill="1" applyBorder="1" applyAlignment="1">
      <alignment horizontal="center"/>
    </xf>
    <xf numFmtId="185" fontId="4" fillId="0" borderId="24" xfId="0" applyNumberFormat="1" applyFont="1" applyFill="1" applyBorder="1" applyAlignment="1">
      <alignment horizontal="center" vertical="top"/>
    </xf>
    <xf numFmtId="185" fontId="1" fillId="0" borderId="31" xfId="0" applyNumberFormat="1" applyFont="1" applyFill="1" applyBorder="1" applyAlignment="1">
      <alignment horizontal="center" vertical="top"/>
    </xf>
    <xf numFmtId="185" fontId="1" fillId="0" borderId="32" xfId="0" applyNumberFormat="1" applyFont="1" applyFill="1" applyBorder="1" applyAlignment="1">
      <alignment horizontal="center" vertical="top"/>
    </xf>
    <xf numFmtId="185" fontId="1" fillId="0" borderId="33" xfId="0" applyNumberFormat="1" applyFont="1" applyFill="1" applyBorder="1" applyAlignment="1">
      <alignment horizontal="center" vertical="top"/>
    </xf>
    <xf numFmtId="185" fontId="1" fillId="0" borderId="34" xfId="0" applyNumberFormat="1" applyFont="1" applyFill="1" applyBorder="1" applyAlignment="1">
      <alignment horizontal="center"/>
    </xf>
    <xf numFmtId="185" fontId="1" fillId="0" borderId="35" xfId="0" applyNumberFormat="1" applyFont="1" applyFill="1" applyBorder="1" applyAlignment="1">
      <alignment horizontal="center"/>
    </xf>
    <xf numFmtId="185" fontId="1" fillId="0" borderId="36" xfId="0" applyNumberFormat="1" applyFont="1" applyFill="1" applyBorder="1" applyAlignment="1">
      <alignment horizontal="center"/>
    </xf>
    <xf numFmtId="185" fontId="1" fillId="0" borderId="37" xfId="0" applyNumberFormat="1" applyFont="1" applyFill="1" applyBorder="1" applyAlignment="1">
      <alignment horizontal="center"/>
    </xf>
    <xf numFmtId="185" fontId="1" fillId="0" borderId="38" xfId="0" applyNumberFormat="1" applyFont="1" applyFill="1" applyBorder="1" applyAlignment="1">
      <alignment horizontal="center"/>
    </xf>
    <xf numFmtId="185" fontId="4" fillId="0" borderId="39" xfId="0" applyNumberFormat="1" applyFont="1" applyFill="1" applyBorder="1" applyAlignment="1">
      <alignment horizontal="center"/>
    </xf>
    <xf numFmtId="188" fontId="4" fillId="0" borderId="40" xfId="0" applyNumberFormat="1" applyFont="1" applyFill="1" applyBorder="1" applyAlignment="1">
      <alignment horizontal="center"/>
    </xf>
    <xf numFmtId="185" fontId="4" fillId="0" borderId="24" xfId="0" applyNumberFormat="1" applyFont="1" applyBorder="1" applyAlignment="1">
      <alignment horizontal="center" vertical="justify" wrapText="1"/>
    </xf>
    <xf numFmtId="185" fontId="4" fillId="0" borderId="24" xfId="0" applyNumberFormat="1" applyFont="1" applyBorder="1" applyAlignment="1">
      <alignment horizontal="center" wrapText="1"/>
    </xf>
    <xf numFmtId="185" fontId="1" fillId="0" borderId="31" xfId="0" applyNumberFormat="1" applyFont="1" applyBorder="1" applyAlignment="1">
      <alignment horizontal="center" vertical="justify" wrapText="1"/>
    </xf>
    <xf numFmtId="185" fontId="1" fillId="0" borderId="32" xfId="0" applyNumberFormat="1" applyFont="1" applyBorder="1" applyAlignment="1">
      <alignment horizontal="center" vertical="justify" wrapText="1"/>
    </xf>
    <xf numFmtId="188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85" fontId="1" fillId="0" borderId="33" xfId="0" applyNumberFormat="1" applyFont="1" applyBorder="1" applyAlignment="1">
      <alignment horizontal="center" vertical="justify" wrapText="1"/>
    </xf>
    <xf numFmtId="0" fontId="1" fillId="0" borderId="41" xfId="0" applyFont="1" applyFill="1" applyBorder="1" applyAlignment="1">
      <alignment horizontal="center" vertical="top"/>
    </xf>
    <xf numFmtId="188" fontId="1" fillId="33" borderId="42" xfId="0" applyNumberFormat="1" applyFont="1" applyFill="1" applyBorder="1" applyAlignment="1">
      <alignment horizontal="center" vertical="justify"/>
    </xf>
    <xf numFmtId="0" fontId="1" fillId="0" borderId="35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7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7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45" fillId="33" borderId="10" xfId="0" applyNumberFormat="1" applyFont="1" applyFill="1" applyBorder="1" applyAlignment="1">
      <alignment horizontal="center"/>
    </xf>
    <xf numFmtId="185" fontId="1" fillId="33" borderId="20" xfId="0" applyNumberFormat="1" applyFont="1" applyFill="1" applyBorder="1" applyAlignment="1">
      <alignment horizontal="center"/>
    </xf>
    <xf numFmtId="185" fontId="1" fillId="33" borderId="22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28" xfId="0" applyNumberFormat="1" applyFont="1" applyFill="1" applyBorder="1" applyAlignment="1">
      <alignment horizontal="center"/>
    </xf>
    <xf numFmtId="185" fontId="4" fillId="33" borderId="14" xfId="0" applyNumberFormat="1" applyFont="1" applyFill="1" applyBorder="1" applyAlignment="1">
      <alignment horizontal="center"/>
    </xf>
    <xf numFmtId="188" fontId="4" fillId="33" borderId="18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75" zoomScalePageLayoutView="0" workbookViewId="0" topLeftCell="A31">
      <selection activeCell="D28" sqref="D28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40"/>
      <c r="C2" s="140"/>
      <c r="D2" s="140"/>
      <c r="E2" s="140"/>
    </row>
    <row r="3" spans="1:5" ht="15">
      <c r="A3" s="146" t="s">
        <v>83</v>
      </c>
      <c r="B3" s="146"/>
      <c r="C3" s="146"/>
      <c r="D3" s="146"/>
      <c r="E3" s="146"/>
    </row>
    <row r="4" spans="1:5" ht="15">
      <c r="A4" s="146" t="s">
        <v>121</v>
      </c>
      <c r="B4" s="146"/>
      <c r="C4" s="146"/>
      <c r="D4" s="146"/>
      <c r="E4" s="146"/>
    </row>
    <row r="5" spans="1:5" ht="15.75" thickBot="1">
      <c r="A5" s="1"/>
      <c r="B5" s="1"/>
      <c r="C5" s="1"/>
      <c r="D5" s="130" t="s">
        <v>0</v>
      </c>
      <c r="E5" s="130"/>
    </row>
    <row r="6" spans="1:5" ht="12.75">
      <c r="A6" s="131" t="s">
        <v>1</v>
      </c>
      <c r="B6" s="134" t="s">
        <v>2</v>
      </c>
      <c r="C6" s="137" t="s">
        <v>72</v>
      </c>
      <c r="D6" s="137" t="s">
        <v>3</v>
      </c>
      <c r="E6" s="141" t="s">
        <v>73</v>
      </c>
    </row>
    <row r="7" spans="1:5" ht="12.75">
      <c r="A7" s="132"/>
      <c r="B7" s="135"/>
      <c r="C7" s="138"/>
      <c r="D7" s="138"/>
      <c r="E7" s="142"/>
    </row>
    <row r="8" spans="1:5" ht="20.25" customHeight="1" thickBot="1">
      <c r="A8" s="133"/>
      <c r="B8" s="136"/>
      <c r="C8" s="139"/>
      <c r="D8" s="139"/>
      <c r="E8" s="143"/>
    </row>
    <row r="9" spans="1:5" ht="15" thickBot="1">
      <c r="A9" s="15" t="s">
        <v>4</v>
      </c>
      <c r="B9" s="16" t="s">
        <v>5</v>
      </c>
      <c r="C9" s="90">
        <f>C10+C11+C12+C13+C14+C15+C16+C17+C18+C20+C21+C22+C23+C24+C25</f>
        <v>441740.60000000003</v>
      </c>
      <c r="D9" s="90">
        <f>D10+D11+D12+D13+D14+D15+D16+D17+D18+D19+D20+D21+D22+D23+D24+D25</f>
        <v>158866.29999999996</v>
      </c>
      <c r="E9" s="117">
        <f>D9/C9*100</f>
        <v>35.96370811286079</v>
      </c>
    </row>
    <row r="10" spans="1:5" ht="15">
      <c r="A10" s="13" t="s">
        <v>6</v>
      </c>
      <c r="B10" s="14" t="s">
        <v>7</v>
      </c>
      <c r="C10" s="91">
        <v>261664</v>
      </c>
      <c r="D10" s="92">
        <v>100371</v>
      </c>
      <c r="E10" s="119">
        <f aca="true" t="shared" si="0" ref="E10:E35">D10/C10*100</f>
        <v>38.35873486608781</v>
      </c>
    </row>
    <row r="11" spans="1:5" ht="30">
      <c r="A11" s="9" t="s">
        <v>88</v>
      </c>
      <c r="B11" s="5" t="s">
        <v>95</v>
      </c>
      <c r="C11" s="72">
        <v>23606</v>
      </c>
      <c r="D11" s="93">
        <v>8529.4</v>
      </c>
      <c r="E11" s="120">
        <f t="shared" si="0"/>
        <v>36.132339235787505</v>
      </c>
    </row>
    <row r="12" spans="1:5" ht="30">
      <c r="A12" s="10" t="s">
        <v>100</v>
      </c>
      <c r="B12" s="4" t="s">
        <v>96</v>
      </c>
      <c r="C12" s="72">
        <v>15097</v>
      </c>
      <c r="D12" s="121">
        <v>5900.7</v>
      </c>
      <c r="E12" s="120">
        <f t="shared" si="0"/>
        <v>39.08524872491223</v>
      </c>
    </row>
    <row r="13" spans="1:5" ht="30">
      <c r="A13" s="10" t="s">
        <v>8</v>
      </c>
      <c r="B13" s="122" t="s">
        <v>9</v>
      </c>
      <c r="C13" s="72">
        <v>13633</v>
      </c>
      <c r="D13" s="72">
        <v>7114.8</v>
      </c>
      <c r="E13" s="120">
        <f t="shared" si="0"/>
        <v>52.188073058020976</v>
      </c>
    </row>
    <row r="14" spans="1:5" ht="15">
      <c r="A14" s="10" t="s">
        <v>112</v>
      </c>
      <c r="B14" s="87" t="s">
        <v>113</v>
      </c>
      <c r="C14" s="72">
        <v>150</v>
      </c>
      <c r="D14" s="72">
        <v>36.2</v>
      </c>
      <c r="E14" s="120">
        <f t="shared" si="0"/>
        <v>24.133333333333333</v>
      </c>
    </row>
    <row r="15" spans="1:5" ht="30">
      <c r="A15" s="11" t="s">
        <v>89</v>
      </c>
      <c r="B15" s="4" t="s">
        <v>90</v>
      </c>
      <c r="C15" s="72">
        <v>2879</v>
      </c>
      <c r="D15" s="72">
        <v>820.5</v>
      </c>
      <c r="E15" s="120">
        <f t="shared" si="0"/>
        <v>28.49947898575894</v>
      </c>
    </row>
    <row r="16" spans="1:5" ht="15">
      <c r="A16" s="11" t="s">
        <v>10</v>
      </c>
      <c r="B16" s="4" t="s">
        <v>11</v>
      </c>
      <c r="C16" s="72">
        <v>25848</v>
      </c>
      <c r="D16" s="72">
        <v>2368</v>
      </c>
      <c r="E16" s="120">
        <f t="shared" si="0"/>
        <v>9.161250386877127</v>
      </c>
    </row>
    <row r="17" spans="1:5" ht="15">
      <c r="A17" s="10" t="s">
        <v>12</v>
      </c>
      <c r="B17" s="5" t="s">
        <v>13</v>
      </c>
      <c r="C17" s="72">
        <v>31767</v>
      </c>
      <c r="D17" s="72">
        <v>14184.2</v>
      </c>
      <c r="E17" s="120">
        <f t="shared" si="0"/>
        <v>44.65073818742721</v>
      </c>
    </row>
    <row r="18" spans="1:5" ht="15">
      <c r="A18" s="10" t="s">
        <v>14</v>
      </c>
      <c r="B18" s="5" t="s">
        <v>15</v>
      </c>
      <c r="C18" s="72">
        <v>7442.2</v>
      </c>
      <c r="D18" s="72">
        <v>2550.3</v>
      </c>
      <c r="E18" s="120">
        <f t="shared" si="0"/>
        <v>34.26809276826745</v>
      </c>
    </row>
    <row r="19" spans="1:5" ht="30">
      <c r="A19" s="10" t="s">
        <v>118</v>
      </c>
      <c r="B19" s="5" t="s">
        <v>119</v>
      </c>
      <c r="C19" s="72">
        <v>0</v>
      </c>
      <c r="D19" s="72">
        <v>22.6</v>
      </c>
      <c r="E19" s="120"/>
    </row>
    <row r="20" spans="1:5" ht="45">
      <c r="A20" s="10" t="s">
        <v>16</v>
      </c>
      <c r="B20" s="4" t="s">
        <v>74</v>
      </c>
      <c r="C20" s="72">
        <v>36331.1</v>
      </c>
      <c r="D20" s="72">
        <v>10767.4</v>
      </c>
      <c r="E20" s="120">
        <f t="shared" si="0"/>
        <v>29.636867587273713</v>
      </c>
    </row>
    <row r="21" spans="1:5" ht="24.75" customHeight="1">
      <c r="A21" s="10" t="s">
        <v>17</v>
      </c>
      <c r="B21" s="4" t="s">
        <v>18</v>
      </c>
      <c r="C21" s="72">
        <v>9653</v>
      </c>
      <c r="D21" s="72">
        <v>1559.9</v>
      </c>
      <c r="E21" s="120">
        <f t="shared" si="0"/>
        <v>16.159743085051282</v>
      </c>
    </row>
    <row r="22" spans="1:5" ht="30">
      <c r="A22" s="12" t="s">
        <v>19</v>
      </c>
      <c r="B22" s="6" t="s">
        <v>20</v>
      </c>
      <c r="C22" s="72">
        <v>1664.4</v>
      </c>
      <c r="D22" s="72">
        <v>1016.4</v>
      </c>
      <c r="E22" s="120">
        <f t="shared" si="0"/>
        <v>61.06705118961787</v>
      </c>
    </row>
    <row r="23" spans="1:5" ht="30">
      <c r="A23" s="12" t="s">
        <v>21</v>
      </c>
      <c r="B23" s="4" t="s">
        <v>22</v>
      </c>
      <c r="C23" s="72">
        <v>11185.2</v>
      </c>
      <c r="D23" s="72">
        <v>3039</v>
      </c>
      <c r="E23" s="120">
        <f t="shared" si="0"/>
        <v>27.169831563137</v>
      </c>
    </row>
    <row r="24" spans="1:5" ht="15">
      <c r="A24" s="12" t="s">
        <v>23</v>
      </c>
      <c r="B24" s="4" t="s">
        <v>24</v>
      </c>
      <c r="C24" s="72">
        <v>820.7</v>
      </c>
      <c r="D24" s="72">
        <v>529.6</v>
      </c>
      <c r="E24" s="120">
        <f t="shared" si="0"/>
        <v>64.53027903009627</v>
      </c>
    </row>
    <row r="25" spans="1:5" ht="15.75" thickBot="1">
      <c r="A25" s="17" t="s">
        <v>25</v>
      </c>
      <c r="B25" s="18" t="s">
        <v>26</v>
      </c>
      <c r="C25" s="94">
        <v>0</v>
      </c>
      <c r="D25" s="94">
        <v>56.3</v>
      </c>
      <c r="E25" s="123"/>
    </row>
    <row r="26" spans="1:5" ht="15" thickBot="1">
      <c r="A26" s="19" t="s">
        <v>27</v>
      </c>
      <c r="B26" s="20" t="s">
        <v>28</v>
      </c>
      <c r="C26" s="95">
        <f>C27+C32+C33</f>
        <v>1093894.7</v>
      </c>
      <c r="D26" s="95">
        <f>D27+D32+D33</f>
        <v>424884.1</v>
      </c>
      <c r="E26" s="117">
        <f t="shared" si="0"/>
        <v>38.841407678453876</v>
      </c>
    </row>
    <row r="27" spans="1:5" ht="30">
      <c r="A27" s="70" t="s">
        <v>29</v>
      </c>
      <c r="B27" s="71" t="s">
        <v>30</v>
      </c>
      <c r="C27" s="96">
        <f>C28+C29+C30</f>
        <v>1089509.2</v>
      </c>
      <c r="D27" s="96">
        <f>D28+D29+D30+D31</f>
        <v>419575.2</v>
      </c>
      <c r="E27" s="119">
        <f t="shared" si="0"/>
        <v>38.510477928961045</v>
      </c>
    </row>
    <row r="28" spans="1:5" ht="30">
      <c r="A28" s="88" t="s">
        <v>114</v>
      </c>
      <c r="B28" s="89" t="s">
        <v>115</v>
      </c>
      <c r="C28" s="91">
        <v>424426</v>
      </c>
      <c r="D28" s="91">
        <v>106107</v>
      </c>
      <c r="E28" s="120">
        <f t="shared" si="0"/>
        <v>25.000117806166443</v>
      </c>
    </row>
    <row r="29" spans="1:5" ht="45">
      <c r="A29" s="12" t="s">
        <v>105</v>
      </c>
      <c r="B29" s="4" t="s">
        <v>97</v>
      </c>
      <c r="C29" s="93">
        <v>73122.3</v>
      </c>
      <c r="D29" s="93">
        <v>35198.2</v>
      </c>
      <c r="E29" s="120">
        <f t="shared" si="0"/>
        <v>48.13606793002955</v>
      </c>
    </row>
    <row r="30" spans="1:5" ht="30">
      <c r="A30" s="12" t="s">
        <v>104</v>
      </c>
      <c r="B30" s="18" t="s">
        <v>98</v>
      </c>
      <c r="C30" s="93">
        <v>591960.9</v>
      </c>
      <c r="D30" s="93">
        <v>276686.8</v>
      </c>
      <c r="E30" s="120">
        <f t="shared" si="0"/>
        <v>46.74072223351238</v>
      </c>
    </row>
    <row r="31" spans="1:5" ht="15">
      <c r="A31" s="12" t="s">
        <v>122</v>
      </c>
      <c r="B31" s="18" t="s">
        <v>123</v>
      </c>
      <c r="C31" s="125">
        <v>0</v>
      </c>
      <c r="D31" s="97">
        <v>1583.2</v>
      </c>
      <c r="E31" s="120"/>
    </row>
    <row r="32" spans="1:5" ht="75">
      <c r="A32" s="124" t="s">
        <v>116</v>
      </c>
      <c r="B32" s="127" t="s">
        <v>117</v>
      </c>
      <c r="C32" s="125">
        <v>5641.1</v>
      </c>
      <c r="D32" s="97">
        <v>6579.8</v>
      </c>
      <c r="E32" s="120">
        <f t="shared" si="0"/>
        <v>116.64037155873854</v>
      </c>
    </row>
    <row r="33" spans="1:5" ht="60.75" thickBot="1">
      <c r="A33" s="21" t="s">
        <v>107</v>
      </c>
      <c r="B33" s="126" t="s">
        <v>75</v>
      </c>
      <c r="C33" s="97">
        <v>-1255.6</v>
      </c>
      <c r="D33" s="97">
        <v>-1270.9</v>
      </c>
      <c r="E33" s="120">
        <f t="shared" si="0"/>
        <v>101.21854093660403</v>
      </c>
    </row>
    <row r="34" spans="1:5" ht="29.25" thickBot="1">
      <c r="A34" s="22" t="s">
        <v>31</v>
      </c>
      <c r="B34" s="23" t="s">
        <v>32</v>
      </c>
      <c r="C34" s="69"/>
      <c r="D34" s="69"/>
      <c r="E34" s="118"/>
    </row>
    <row r="35" spans="1:5" ht="15.75" customHeight="1" thickBot="1">
      <c r="A35" s="144" t="s">
        <v>33</v>
      </c>
      <c r="B35" s="145"/>
      <c r="C35" s="69">
        <f>C9+C26</f>
        <v>1535635.3</v>
      </c>
      <c r="D35" s="69">
        <f>D9+D26</f>
        <v>583750.3999999999</v>
      </c>
      <c r="E35" s="118">
        <f t="shared" si="0"/>
        <v>38.01360909064802</v>
      </c>
    </row>
    <row r="36" spans="1:5" ht="15">
      <c r="A36" s="1"/>
      <c r="B36" s="1"/>
      <c r="C36" s="1"/>
      <c r="D36" s="1"/>
      <c r="E36" s="1"/>
    </row>
    <row r="37" spans="1:5" ht="15">
      <c r="A37" s="1" t="s">
        <v>109</v>
      </c>
      <c r="B37" s="1"/>
      <c r="C37" s="1"/>
      <c r="D37" s="1"/>
      <c r="E37" s="1"/>
    </row>
    <row r="38" spans="1:7" ht="15">
      <c r="A38" s="129" t="s">
        <v>111</v>
      </c>
      <c r="B38" s="129"/>
      <c r="C38" s="1"/>
      <c r="D38" s="66" t="s">
        <v>110</v>
      </c>
      <c r="E38" s="1"/>
      <c r="G38" s="1"/>
    </row>
    <row r="39" spans="1:5" ht="15">
      <c r="A39" s="1"/>
      <c r="B39" s="1"/>
      <c r="C39" s="1"/>
      <c r="D39" s="1"/>
      <c r="E39" s="1"/>
    </row>
    <row r="40" spans="1:5" ht="15">
      <c r="A40" s="1" t="s">
        <v>92</v>
      </c>
      <c r="B40" s="1" t="s">
        <v>108</v>
      </c>
      <c r="C40" s="1"/>
      <c r="D40" s="1"/>
      <c r="E40" s="1"/>
    </row>
  </sheetData>
  <sheetProtection/>
  <mergeCells count="11">
    <mergeCell ref="A4:E4"/>
    <mergeCell ref="A38:B38"/>
    <mergeCell ref="D5:E5"/>
    <mergeCell ref="A6:A8"/>
    <mergeCell ref="B6:B8"/>
    <mergeCell ref="C6:C8"/>
    <mergeCell ref="B2:E2"/>
    <mergeCell ref="D6:D8"/>
    <mergeCell ref="E6:E8"/>
    <mergeCell ref="A35:B35"/>
    <mergeCell ref="A3:E3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43">
      <selection activeCell="I36" sqref="I36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68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6"/>
      <c r="F1" s="1"/>
      <c r="G1" s="1"/>
    </row>
    <row r="2" spans="1:7" ht="18" customHeight="1">
      <c r="A2" s="1"/>
      <c r="B2" s="147"/>
      <c r="C2" s="147"/>
      <c r="D2" s="147"/>
      <c r="E2" s="147"/>
      <c r="F2" s="147"/>
      <c r="G2" s="147"/>
    </row>
    <row r="3" spans="1:7" ht="15">
      <c r="A3" s="146" t="s">
        <v>83</v>
      </c>
      <c r="B3" s="146"/>
      <c r="C3" s="146"/>
      <c r="D3" s="146"/>
      <c r="E3" s="146"/>
      <c r="F3" s="146"/>
      <c r="G3" s="146"/>
    </row>
    <row r="4" spans="1:7" ht="15">
      <c r="A4" s="146" t="s">
        <v>124</v>
      </c>
      <c r="B4" s="146"/>
      <c r="C4" s="146"/>
      <c r="D4" s="146"/>
      <c r="E4" s="146"/>
      <c r="F4" s="146"/>
      <c r="G4" s="146"/>
    </row>
    <row r="5" spans="1:7" ht="15.75" thickBot="1">
      <c r="A5" s="1"/>
      <c r="B5" s="1"/>
      <c r="C5" s="1"/>
      <c r="D5" s="1"/>
      <c r="E5" s="148" t="s">
        <v>34</v>
      </c>
      <c r="F5" s="148"/>
      <c r="G5" s="148"/>
    </row>
    <row r="6" spans="1:7" ht="91.5" customHeight="1" thickBot="1">
      <c r="A6" s="31" t="s">
        <v>35</v>
      </c>
      <c r="B6" s="32" t="s">
        <v>36</v>
      </c>
      <c r="C6" s="32" t="s">
        <v>99</v>
      </c>
      <c r="D6" s="32" t="s">
        <v>37</v>
      </c>
      <c r="E6" s="149" t="s">
        <v>38</v>
      </c>
      <c r="F6" s="32" t="s">
        <v>39</v>
      </c>
      <c r="G6" s="101" t="s">
        <v>71</v>
      </c>
    </row>
    <row r="7" spans="1:7" ht="15" thickBot="1">
      <c r="A7" s="33">
        <v>100</v>
      </c>
      <c r="B7" s="34" t="s">
        <v>40</v>
      </c>
      <c r="C7" s="73">
        <f>C8+C9+C10+C12+C13+C14+C15+C11</f>
        <v>140605.5</v>
      </c>
      <c r="D7" s="73">
        <f>D8+D9+D10+D12+D13+D14+D15</f>
        <v>0</v>
      </c>
      <c r="E7" s="150">
        <f>E8+E9+E10+E12+E13+E14+E15+E11</f>
        <v>51546.2</v>
      </c>
      <c r="F7" s="73">
        <f>F8+F9+F10+F12+F13+F14+F15</f>
        <v>0</v>
      </c>
      <c r="G7" s="102">
        <f>E7/C7%</f>
        <v>36.66015909761709</v>
      </c>
    </row>
    <row r="8" spans="1:7" ht="15">
      <c r="A8" s="35">
        <v>102</v>
      </c>
      <c r="B8" s="36" t="s">
        <v>69</v>
      </c>
      <c r="C8" s="74">
        <v>3105</v>
      </c>
      <c r="D8" s="74"/>
      <c r="E8" s="151">
        <v>1288.6</v>
      </c>
      <c r="F8" s="74"/>
      <c r="G8" s="103">
        <f aca="true" t="shared" si="0" ref="G8:G26">E8/C8%</f>
        <v>41.50080515297906</v>
      </c>
    </row>
    <row r="9" spans="1:7" ht="30">
      <c r="A9" s="25">
        <v>103</v>
      </c>
      <c r="B9" s="8" t="s">
        <v>41</v>
      </c>
      <c r="C9" s="75">
        <v>6685.7</v>
      </c>
      <c r="D9" s="75"/>
      <c r="E9" s="152">
        <v>2667.1</v>
      </c>
      <c r="F9" s="75"/>
      <c r="G9" s="103">
        <f t="shared" si="0"/>
        <v>39.892606608133775</v>
      </c>
    </row>
    <row r="10" spans="1:7" ht="30">
      <c r="A10" s="25">
        <v>104</v>
      </c>
      <c r="B10" s="8" t="s">
        <v>70</v>
      </c>
      <c r="C10" s="75">
        <v>55106.8</v>
      </c>
      <c r="D10" s="75"/>
      <c r="E10" s="152">
        <v>20874.3</v>
      </c>
      <c r="F10" s="75"/>
      <c r="G10" s="104">
        <f t="shared" si="0"/>
        <v>37.87971720368448</v>
      </c>
    </row>
    <row r="11" spans="1:7" ht="15">
      <c r="A11" s="25">
        <v>105</v>
      </c>
      <c r="B11" s="8" t="s">
        <v>93</v>
      </c>
      <c r="C11" s="75">
        <v>22.3</v>
      </c>
      <c r="D11" s="75"/>
      <c r="E11" s="152">
        <v>0</v>
      </c>
      <c r="F11" s="75"/>
      <c r="G11" s="104">
        <f t="shared" si="0"/>
        <v>0</v>
      </c>
    </row>
    <row r="12" spans="1:7" ht="45" customHeight="1">
      <c r="A12" s="25">
        <v>106</v>
      </c>
      <c r="B12" s="37" t="s">
        <v>86</v>
      </c>
      <c r="C12" s="75">
        <v>22368.4</v>
      </c>
      <c r="D12" s="75"/>
      <c r="E12" s="152">
        <v>9793.9</v>
      </c>
      <c r="F12" s="75"/>
      <c r="G12" s="104">
        <f t="shared" si="0"/>
        <v>43.78453532662148</v>
      </c>
    </row>
    <row r="13" spans="1:7" ht="21" customHeight="1">
      <c r="A13" s="38">
        <v>107</v>
      </c>
      <c r="B13" s="7" t="s">
        <v>91</v>
      </c>
      <c r="C13" s="76">
        <v>639</v>
      </c>
      <c r="D13" s="76"/>
      <c r="E13" s="153">
        <v>639</v>
      </c>
      <c r="F13" s="76"/>
      <c r="G13" s="104">
        <f t="shared" si="0"/>
        <v>100</v>
      </c>
    </row>
    <row r="14" spans="1:7" ht="15">
      <c r="A14" s="25">
        <v>111</v>
      </c>
      <c r="B14" s="7" t="s">
        <v>87</v>
      </c>
      <c r="C14" s="75">
        <v>320</v>
      </c>
      <c r="D14" s="75"/>
      <c r="E14" s="152">
        <v>0</v>
      </c>
      <c r="F14" s="75"/>
      <c r="G14" s="104">
        <f t="shared" si="0"/>
        <v>0</v>
      </c>
    </row>
    <row r="15" spans="1:7" ht="15.75" thickBot="1">
      <c r="A15" s="26">
        <v>113</v>
      </c>
      <c r="B15" s="39" t="s">
        <v>43</v>
      </c>
      <c r="C15" s="77">
        <v>52358.3</v>
      </c>
      <c r="D15" s="77"/>
      <c r="E15" s="154">
        <v>16283.3</v>
      </c>
      <c r="F15" s="77"/>
      <c r="G15" s="105">
        <f t="shared" si="0"/>
        <v>31.099749227916103</v>
      </c>
    </row>
    <row r="16" spans="1:7" ht="29.25" thickBot="1">
      <c r="A16" s="33">
        <v>300</v>
      </c>
      <c r="B16" s="41" t="s">
        <v>94</v>
      </c>
      <c r="C16" s="78">
        <f>C17+C18+C19</f>
        <v>18324.399999999998</v>
      </c>
      <c r="D16" s="78">
        <f>D17+D18+D19</f>
        <v>0</v>
      </c>
      <c r="E16" s="155">
        <f>E17+E18+E19</f>
        <v>4755.3</v>
      </c>
      <c r="F16" s="78"/>
      <c r="G16" s="106">
        <f t="shared" si="0"/>
        <v>25.950645041583904</v>
      </c>
    </row>
    <row r="17" spans="1:7" ht="30" customHeight="1">
      <c r="A17" s="42">
        <v>309</v>
      </c>
      <c r="B17" s="43" t="s">
        <v>76</v>
      </c>
      <c r="C17" s="79">
        <v>13168.3</v>
      </c>
      <c r="D17" s="79"/>
      <c r="E17" s="156">
        <v>4554.1</v>
      </c>
      <c r="F17" s="79"/>
      <c r="G17" s="107">
        <f t="shared" si="0"/>
        <v>34.5838111221646</v>
      </c>
    </row>
    <row r="18" spans="1:7" ht="15">
      <c r="A18" s="44">
        <v>310</v>
      </c>
      <c r="B18" s="37" t="s">
        <v>44</v>
      </c>
      <c r="C18" s="80">
        <v>1182</v>
      </c>
      <c r="D18" s="80"/>
      <c r="E18" s="157">
        <v>186.8</v>
      </c>
      <c r="F18" s="80"/>
      <c r="G18" s="108">
        <f t="shared" si="0"/>
        <v>15.80372250423012</v>
      </c>
    </row>
    <row r="19" spans="1:7" ht="30.75" thickBot="1">
      <c r="A19" s="45">
        <v>314</v>
      </c>
      <c r="B19" s="46" t="s">
        <v>77</v>
      </c>
      <c r="C19" s="81">
        <v>3974.1</v>
      </c>
      <c r="D19" s="81"/>
      <c r="E19" s="158">
        <v>14.4</v>
      </c>
      <c r="F19" s="81"/>
      <c r="G19" s="109">
        <f t="shared" si="0"/>
        <v>0.3623461915905488</v>
      </c>
    </row>
    <row r="20" spans="1:7" ht="15" thickBot="1">
      <c r="A20" s="40">
        <v>400</v>
      </c>
      <c r="B20" s="47" t="s">
        <v>45</v>
      </c>
      <c r="C20" s="73">
        <f>C21+C22+C23+C24+C25+C26+C27</f>
        <v>112073.4</v>
      </c>
      <c r="D20" s="73">
        <f>D21+D22+D23+D24+D25+D26+D27</f>
        <v>0</v>
      </c>
      <c r="E20" s="150">
        <f>E21+E22+E23+E24+E25+E26+E27</f>
        <v>22614.8</v>
      </c>
      <c r="F20" s="73"/>
      <c r="G20" s="102">
        <f t="shared" si="0"/>
        <v>20.178561549841444</v>
      </c>
    </row>
    <row r="21" spans="1:7" ht="15">
      <c r="A21" s="24">
        <v>405</v>
      </c>
      <c r="B21" s="36" t="s">
        <v>46</v>
      </c>
      <c r="C21" s="75">
        <v>1180.4</v>
      </c>
      <c r="D21" s="82"/>
      <c r="E21" s="159">
        <v>0</v>
      </c>
      <c r="F21" s="82"/>
      <c r="G21" s="110">
        <f t="shared" si="0"/>
        <v>0</v>
      </c>
    </row>
    <row r="22" spans="1:7" ht="15">
      <c r="A22" s="25">
        <v>406</v>
      </c>
      <c r="B22" s="8" t="s">
        <v>47</v>
      </c>
      <c r="C22" s="75">
        <v>1800</v>
      </c>
      <c r="D22" s="75"/>
      <c r="E22" s="160">
        <v>560.7</v>
      </c>
      <c r="F22" s="75"/>
      <c r="G22" s="104">
        <f t="shared" si="0"/>
        <v>31.150000000000002</v>
      </c>
    </row>
    <row r="23" spans="1:7" ht="15">
      <c r="A23" s="25">
        <v>407</v>
      </c>
      <c r="B23" s="8" t="s">
        <v>48</v>
      </c>
      <c r="C23" s="75">
        <v>642.2</v>
      </c>
      <c r="D23" s="75"/>
      <c r="E23" s="152">
        <v>87.6</v>
      </c>
      <c r="F23" s="75"/>
      <c r="G23" s="104">
        <f t="shared" si="0"/>
        <v>13.640610401744002</v>
      </c>
    </row>
    <row r="24" spans="1:7" ht="15">
      <c r="A24" s="25">
        <v>408</v>
      </c>
      <c r="B24" s="48" t="s">
        <v>49</v>
      </c>
      <c r="C24" s="111">
        <v>14250</v>
      </c>
      <c r="D24" s="75"/>
      <c r="E24" s="152">
        <v>14240</v>
      </c>
      <c r="F24" s="75"/>
      <c r="G24" s="103">
        <v>0</v>
      </c>
    </row>
    <row r="25" spans="1:7" ht="15">
      <c r="A25" s="25">
        <v>409</v>
      </c>
      <c r="B25" s="8" t="s">
        <v>78</v>
      </c>
      <c r="C25" s="75">
        <v>85043.8</v>
      </c>
      <c r="D25" s="75"/>
      <c r="E25" s="152">
        <v>7508</v>
      </c>
      <c r="F25" s="75"/>
      <c r="G25" s="104">
        <f t="shared" si="0"/>
        <v>8.828391958026335</v>
      </c>
    </row>
    <row r="26" spans="1:7" ht="15">
      <c r="A26" s="25">
        <v>410</v>
      </c>
      <c r="B26" s="8" t="s">
        <v>79</v>
      </c>
      <c r="C26" s="75">
        <v>957</v>
      </c>
      <c r="D26" s="75"/>
      <c r="E26" s="152">
        <v>198.5</v>
      </c>
      <c r="F26" s="75"/>
      <c r="G26" s="104">
        <f t="shared" si="0"/>
        <v>20.741901776384534</v>
      </c>
    </row>
    <row r="27" spans="1:7" ht="15.75" thickBot="1">
      <c r="A27" s="26">
        <v>412</v>
      </c>
      <c r="B27" s="49" t="s">
        <v>50</v>
      </c>
      <c r="C27" s="77">
        <v>8200</v>
      </c>
      <c r="D27" s="77"/>
      <c r="E27" s="154">
        <v>20</v>
      </c>
      <c r="F27" s="77"/>
      <c r="G27" s="112">
        <f>E27/C27%</f>
        <v>0.24390243902439024</v>
      </c>
    </row>
    <row r="28" spans="1:7" ht="15" thickBot="1">
      <c r="A28" s="33">
        <v>500</v>
      </c>
      <c r="B28" s="34" t="s">
        <v>51</v>
      </c>
      <c r="C28" s="73">
        <f>C29+C30+C31+C32</f>
        <v>181145.7</v>
      </c>
      <c r="D28" s="73">
        <f>D29+D30+D31+D32</f>
        <v>0</v>
      </c>
      <c r="E28" s="150">
        <f>E29+E30+E31+E32</f>
        <v>10088.800000000001</v>
      </c>
      <c r="F28" s="73"/>
      <c r="G28" s="102">
        <f>E28/C28%</f>
        <v>5.569439407062934</v>
      </c>
    </row>
    <row r="29" spans="1:10" ht="15">
      <c r="A29" s="29">
        <v>501</v>
      </c>
      <c r="B29" s="51" t="s">
        <v>52</v>
      </c>
      <c r="C29" s="83">
        <v>81385.5</v>
      </c>
      <c r="D29" s="83"/>
      <c r="E29" s="161">
        <v>1805.1</v>
      </c>
      <c r="F29" s="83"/>
      <c r="G29" s="110">
        <f>E29/C29%</f>
        <v>2.2179626591960484</v>
      </c>
      <c r="J29" s="28"/>
    </row>
    <row r="30" spans="1:7" ht="15">
      <c r="A30" s="25">
        <v>502</v>
      </c>
      <c r="B30" s="48" t="s">
        <v>53</v>
      </c>
      <c r="C30" s="75">
        <v>6995</v>
      </c>
      <c r="D30" s="75"/>
      <c r="E30" s="152">
        <v>0</v>
      </c>
      <c r="F30" s="75"/>
      <c r="G30" s="104">
        <f>E30/C30%</f>
        <v>0</v>
      </c>
    </row>
    <row r="31" spans="1:7" ht="15">
      <c r="A31" s="25">
        <v>503</v>
      </c>
      <c r="B31" s="48" t="s">
        <v>54</v>
      </c>
      <c r="C31" s="75">
        <v>92735.2</v>
      </c>
      <c r="D31" s="75"/>
      <c r="E31" s="152">
        <v>8283.7</v>
      </c>
      <c r="F31" s="75"/>
      <c r="G31" s="104">
        <f>E31/C31%</f>
        <v>8.932638307783884</v>
      </c>
    </row>
    <row r="32" spans="1:7" ht="15.75" thickBot="1">
      <c r="A32" s="26">
        <v>505</v>
      </c>
      <c r="B32" s="49" t="s">
        <v>55</v>
      </c>
      <c r="C32" s="77">
        <v>30</v>
      </c>
      <c r="D32" s="77"/>
      <c r="E32" s="154">
        <v>0</v>
      </c>
      <c r="F32" s="77"/>
      <c r="G32" s="105">
        <v>0</v>
      </c>
    </row>
    <row r="33" spans="1:10" ht="15" thickBot="1">
      <c r="A33" s="33">
        <v>600</v>
      </c>
      <c r="B33" s="34" t="s">
        <v>56</v>
      </c>
      <c r="C33" s="73">
        <v>4905</v>
      </c>
      <c r="D33" s="73"/>
      <c r="E33" s="150">
        <v>1192.5</v>
      </c>
      <c r="F33" s="73"/>
      <c r="G33" s="102">
        <f aca="true" t="shared" si="1" ref="G33:G49">E33/C33%</f>
        <v>24.31192660550459</v>
      </c>
      <c r="J33" s="3"/>
    </row>
    <row r="34" spans="1:7" ht="15" thickBot="1">
      <c r="A34" s="33">
        <v>700</v>
      </c>
      <c r="B34" s="34" t="s">
        <v>57</v>
      </c>
      <c r="C34" s="73">
        <f>C35+C36+C38+C39+C37</f>
        <v>946373.1000000001</v>
      </c>
      <c r="D34" s="73">
        <f>D35+D36+D38+D39+D37</f>
        <v>0</v>
      </c>
      <c r="E34" s="150">
        <f>E35+E36+E38+E39+E37</f>
        <v>330505.9</v>
      </c>
      <c r="F34" s="73">
        <f>F35+F36+F38+F39+F37</f>
        <v>0</v>
      </c>
      <c r="G34" s="102">
        <f t="shared" si="1"/>
        <v>34.92342502127332</v>
      </c>
    </row>
    <row r="35" spans="1:7" ht="15">
      <c r="A35" s="24">
        <v>701</v>
      </c>
      <c r="B35" s="50" t="s">
        <v>58</v>
      </c>
      <c r="C35" s="82">
        <v>338641.6</v>
      </c>
      <c r="D35" s="82"/>
      <c r="E35" s="159">
        <v>124555.2</v>
      </c>
      <c r="F35" s="82"/>
      <c r="G35" s="103">
        <f t="shared" si="1"/>
        <v>36.780832597058364</v>
      </c>
    </row>
    <row r="36" spans="1:7" ht="15">
      <c r="A36" s="25">
        <v>702</v>
      </c>
      <c r="B36" s="48" t="s">
        <v>59</v>
      </c>
      <c r="C36" s="75">
        <v>423195.7</v>
      </c>
      <c r="D36" s="75"/>
      <c r="E36" s="152">
        <v>146537.7</v>
      </c>
      <c r="F36" s="75"/>
      <c r="G36" s="104">
        <f t="shared" si="1"/>
        <v>34.626462414433796</v>
      </c>
    </row>
    <row r="37" spans="1:7" ht="15">
      <c r="A37" s="25">
        <v>703</v>
      </c>
      <c r="B37" s="48" t="s">
        <v>101</v>
      </c>
      <c r="C37" s="75">
        <v>117054.8</v>
      </c>
      <c r="D37" s="75"/>
      <c r="E37" s="152">
        <v>43367.6</v>
      </c>
      <c r="F37" s="75"/>
      <c r="G37" s="104">
        <f t="shared" si="1"/>
        <v>37.04897193451272</v>
      </c>
    </row>
    <row r="38" spans="1:7" ht="15">
      <c r="A38" s="25">
        <v>707</v>
      </c>
      <c r="B38" s="48" t="s">
        <v>60</v>
      </c>
      <c r="C38" s="75">
        <v>30727.6</v>
      </c>
      <c r="D38" s="75"/>
      <c r="E38" s="152">
        <v>3201.7</v>
      </c>
      <c r="F38" s="75"/>
      <c r="G38" s="104">
        <f t="shared" si="1"/>
        <v>10.419622749580181</v>
      </c>
    </row>
    <row r="39" spans="1:7" ht="15.75" thickBot="1">
      <c r="A39" s="58">
        <v>709</v>
      </c>
      <c r="B39" s="59" t="s">
        <v>61</v>
      </c>
      <c r="C39" s="84">
        <v>36753.4</v>
      </c>
      <c r="D39" s="84"/>
      <c r="E39" s="162">
        <v>12843.7</v>
      </c>
      <c r="F39" s="84"/>
      <c r="G39" s="113">
        <f t="shared" si="1"/>
        <v>34.945610474133005</v>
      </c>
    </row>
    <row r="40" spans="1:7" ht="15" thickBot="1">
      <c r="A40" s="40">
        <v>800</v>
      </c>
      <c r="B40" s="47" t="s">
        <v>62</v>
      </c>
      <c r="C40" s="73">
        <f>C41</f>
        <v>76508.4</v>
      </c>
      <c r="D40" s="73">
        <f>D41</f>
        <v>0</v>
      </c>
      <c r="E40" s="150">
        <f>E41</f>
        <v>33281.3</v>
      </c>
      <c r="F40" s="73">
        <f>F41</f>
        <v>0</v>
      </c>
      <c r="G40" s="102">
        <f>G41</f>
        <v>43.50019082871947</v>
      </c>
    </row>
    <row r="41" spans="1:7" ht="15.75" thickBot="1">
      <c r="A41" s="98">
        <v>801</v>
      </c>
      <c r="B41" s="99" t="s">
        <v>63</v>
      </c>
      <c r="C41" s="100">
        <v>76508.4</v>
      </c>
      <c r="D41" s="100"/>
      <c r="E41" s="163">
        <v>33281.3</v>
      </c>
      <c r="F41" s="100"/>
      <c r="G41" s="114">
        <f t="shared" si="1"/>
        <v>43.50019082871947</v>
      </c>
    </row>
    <row r="42" spans="1:7" ht="16.5" thickBot="1">
      <c r="A42" s="40">
        <v>900</v>
      </c>
      <c r="B42" s="56" t="s">
        <v>102</v>
      </c>
      <c r="C42" s="73">
        <f>C43</f>
        <v>247</v>
      </c>
      <c r="D42" s="73">
        <f>D43</f>
        <v>0</v>
      </c>
      <c r="E42" s="150">
        <f>E43</f>
        <v>95.3</v>
      </c>
      <c r="F42" s="73"/>
      <c r="G42" s="102">
        <f t="shared" si="1"/>
        <v>38.582995951417</v>
      </c>
    </row>
    <row r="43" spans="1:7" ht="16.5" thickBot="1">
      <c r="A43" s="30">
        <v>909</v>
      </c>
      <c r="B43" s="57" t="s">
        <v>103</v>
      </c>
      <c r="C43" s="85">
        <v>247</v>
      </c>
      <c r="D43" s="85"/>
      <c r="E43" s="164">
        <v>95.3</v>
      </c>
      <c r="F43" s="85"/>
      <c r="G43" s="113">
        <f t="shared" si="1"/>
        <v>38.582995951417</v>
      </c>
    </row>
    <row r="44" spans="1:7" ht="15" thickBot="1">
      <c r="A44" s="52">
        <v>1000</v>
      </c>
      <c r="B44" s="47" t="s">
        <v>65</v>
      </c>
      <c r="C44" s="73">
        <f>C45+C46+C48+C47</f>
        <v>144007.7</v>
      </c>
      <c r="D44" s="73">
        <f>D45+D46+D48+D47</f>
        <v>0</v>
      </c>
      <c r="E44" s="150">
        <f>E45+E46+E48+E47</f>
        <v>59125.700000000004</v>
      </c>
      <c r="F44" s="73"/>
      <c r="G44" s="102">
        <f t="shared" si="1"/>
        <v>41.05731846283219</v>
      </c>
    </row>
    <row r="45" spans="1:7" ht="13.5" customHeight="1">
      <c r="A45" s="53">
        <v>1001</v>
      </c>
      <c r="B45" s="50" t="s">
        <v>84</v>
      </c>
      <c r="C45" s="82">
        <v>13001.2</v>
      </c>
      <c r="D45" s="82"/>
      <c r="E45" s="159">
        <v>4720.4</v>
      </c>
      <c r="F45" s="82"/>
      <c r="G45" s="103">
        <f t="shared" si="1"/>
        <v>36.3074177768206</v>
      </c>
    </row>
    <row r="46" spans="1:7" ht="13.5" customHeight="1">
      <c r="A46" s="54">
        <v>1003</v>
      </c>
      <c r="B46" s="48" t="s">
        <v>66</v>
      </c>
      <c r="C46" s="75">
        <v>122513.3</v>
      </c>
      <c r="D46" s="75"/>
      <c r="E46" s="152">
        <v>49760.8</v>
      </c>
      <c r="F46" s="75"/>
      <c r="G46" s="104">
        <f t="shared" si="1"/>
        <v>40.61665141662171</v>
      </c>
    </row>
    <row r="47" spans="1:7" ht="13.5" customHeight="1">
      <c r="A47" s="55">
        <v>1004</v>
      </c>
      <c r="B47" s="128" t="s">
        <v>120</v>
      </c>
      <c r="C47" s="77"/>
      <c r="D47" s="77"/>
      <c r="E47" s="154">
        <v>1868.7</v>
      </c>
      <c r="F47" s="77"/>
      <c r="G47" s="105"/>
    </row>
    <row r="48" spans="1:7" ht="15.75" thickBot="1">
      <c r="A48" s="55">
        <v>1006</v>
      </c>
      <c r="B48" s="49" t="s">
        <v>67</v>
      </c>
      <c r="C48" s="77">
        <v>8493.2</v>
      </c>
      <c r="D48" s="77"/>
      <c r="E48" s="154">
        <v>2775.8</v>
      </c>
      <c r="F48" s="77"/>
      <c r="G48" s="105">
        <f t="shared" si="1"/>
        <v>32.68261668158056</v>
      </c>
    </row>
    <row r="49" spans="1:7" ht="15" thickBot="1">
      <c r="A49" s="52">
        <v>1100</v>
      </c>
      <c r="B49" s="47" t="s">
        <v>64</v>
      </c>
      <c r="C49" s="73">
        <f>C50+C51+C52</f>
        <v>1081</v>
      </c>
      <c r="D49" s="73">
        <f>D50+D51+D52</f>
        <v>0</v>
      </c>
      <c r="E49" s="150">
        <f>E50+E51+E52</f>
        <v>0</v>
      </c>
      <c r="F49" s="73">
        <f>F50+F51+F52</f>
        <v>0</v>
      </c>
      <c r="G49" s="102">
        <f t="shared" si="1"/>
        <v>0</v>
      </c>
    </row>
    <row r="50" spans="1:7" ht="15">
      <c r="A50" s="53">
        <v>1101</v>
      </c>
      <c r="B50" s="50" t="s">
        <v>80</v>
      </c>
      <c r="C50" s="82">
        <v>0</v>
      </c>
      <c r="D50" s="82"/>
      <c r="E50" s="159">
        <v>0</v>
      </c>
      <c r="F50" s="82"/>
      <c r="G50" s="103">
        <v>0</v>
      </c>
    </row>
    <row r="51" spans="1:7" ht="15">
      <c r="A51" s="54">
        <v>1102</v>
      </c>
      <c r="B51" s="48" t="s">
        <v>81</v>
      </c>
      <c r="C51" s="75">
        <v>90</v>
      </c>
      <c r="D51" s="75"/>
      <c r="E51" s="152">
        <v>0</v>
      </c>
      <c r="F51" s="75"/>
      <c r="G51" s="104">
        <v>0</v>
      </c>
    </row>
    <row r="52" spans="1:7" ht="15.75" thickBot="1">
      <c r="A52" s="55">
        <v>1105</v>
      </c>
      <c r="B52" s="49" t="s">
        <v>85</v>
      </c>
      <c r="C52" s="77">
        <v>991</v>
      </c>
      <c r="D52" s="77"/>
      <c r="E52" s="154">
        <v>0</v>
      </c>
      <c r="F52" s="77"/>
      <c r="G52" s="105">
        <f>E52/C52%</f>
        <v>0</v>
      </c>
    </row>
    <row r="53" spans="1:7" ht="15" thickBot="1">
      <c r="A53" s="52">
        <v>1200</v>
      </c>
      <c r="B53" s="61" t="s">
        <v>82</v>
      </c>
      <c r="C53" s="115">
        <v>971</v>
      </c>
      <c r="D53" s="60"/>
      <c r="E53" s="165">
        <v>485.5</v>
      </c>
      <c r="F53" s="60"/>
      <c r="G53" s="65">
        <f>E53/C53%</f>
        <v>49.99999999999999</v>
      </c>
    </row>
    <row r="54" spans="1:7" ht="15" thickBot="1">
      <c r="A54" s="52">
        <v>1300</v>
      </c>
      <c r="B54" s="61" t="s">
        <v>42</v>
      </c>
      <c r="C54" s="115">
        <v>8</v>
      </c>
      <c r="D54" s="60"/>
      <c r="E54" s="165">
        <v>3.2</v>
      </c>
      <c r="F54" s="60"/>
      <c r="G54" s="65">
        <f>E54/C54%</f>
        <v>40</v>
      </c>
    </row>
    <row r="55" spans="1:7" ht="15.75" thickBot="1">
      <c r="A55" s="27"/>
      <c r="B55" s="62" t="s">
        <v>68</v>
      </c>
      <c r="C55" s="116">
        <f>C7+C16+C20+C28+C33+C34+C40+C44+C49+C53+C54+C42</f>
        <v>1626250.2</v>
      </c>
      <c r="D55" s="86">
        <f>D7+D16+D20+D28+D33+D34+D40+D44+D49+D53+D54+D42</f>
        <v>0</v>
      </c>
      <c r="E55" s="166">
        <f>E7+E16+E20+E28+E33+E34+E40+E44+E49+E53+E54+E42</f>
        <v>513694.5</v>
      </c>
      <c r="F55" s="63"/>
      <c r="G55" s="64">
        <f>E55/C55%</f>
        <v>31.587667137565916</v>
      </c>
    </row>
    <row r="56" spans="1:7" ht="15">
      <c r="A56" s="1"/>
      <c r="B56" s="1"/>
      <c r="C56" s="1"/>
      <c r="D56" s="1"/>
      <c r="E56" s="67"/>
      <c r="F56" s="1"/>
      <c r="G56" s="1"/>
    </row>
    <row r="57" spans="1:7" ht="15">
      <c r="A57" s="129"/>
      <c r="B57" s="129"/>
      <c r="C57" s="1"/>
      <c r="D57" s="1"/>
      <c r="E57" s="66"/>
      <c r="F57" s="1"/>
      <c r="G57" s="1"/>
    </row>
    <row r="58" spans="1:7" ht="15">
      <c r="A58" s="1" t="s">
        <v>109</v>
      </c>
      <c r="B58" s="1"/>
      <c r="C58" s="1"/>
      <c r="D58" s="1"/>
      <c r="E58" s="66" t="s">
        <v>110</v>
      </c>
      <c r="F58" s="1"/>
      <c r="G58" s="1"/>
    </row>
    <row r="59" spans="1:7" ht="15">
      <c r="A59" s="129" t="s">
        <v>111</v>
      </c>
      <c r="B59" s="129"/>
      <c r="C59" s="1"/>
      <c r="D59" s="1"/>
      <c r="E59" s="66"/>
      <c r="F59" s="1"/>
      <c r="G59" s="1"/>
    </row>
    <row r="60" spans="1:6" ht="15">
      <c r="A60" s="1"/>
      <c r="B60" s="1"/>
      <c r="C60" s="1"/>
      <c r="D60" s="1"/>
      <c r="E60" s="66"/>
      <c r="F60" s="1"/>
    </row>
    <row r="61" spans="1:6" ht="15">
      <c r="A61" s="1" t="s">
        <v>106</v>
      </c>
      <c r="B61" s="1"/>
      <c r="C61" s="1"/>
      <c r="D61" s="1"/>
      <c r="E61" s="66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2020-06-18T04:28:08Z</cp:lastPrinted>
  <dcterms:created xsi:type="dcterms:W3CDTF">1996-10-08T23:32:33Z</dcterms:created>
  <dcterms:modified xsi:type="dcterms:W3CDTF">2020-06-18T04:58:19Z</dcterms:modified>
  <cp:category/>
  <cp:version/>
  <cp:contentType/>
  <cp:contentStatus/>
</cp:coreProperties>
</file>